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OMsd/Library/CloudStorage/Dropbox/TUK/__Knit Talk/Ep 48 - Subbing Yarn weights on the fly/"/>
    </mc:Choice>
  </mc:AlternateContent>
  <xr:revisionPtr revIDLastSave="0" documentId="13_ncr:1_{E68EDE87-91B5-3747-896E-FE27F7C8DFB5}" xr6:coauthVersionLast="47" xr6:coauthVersionMax="47" xr10:uidLastSave="{00000000-0000-0000-0000-000000000000}"/>
  <bookViews>
    <workbookView xWindow="0" yWindow="500" windowWidth="35940" windowHeight="26540" xr2:uid="{FE03FAB2-D141-B54D-8186-1870E3AD1307}"/>
  </bookViews>
  <sheets>
    <sheet name="Weight of Yarn" sheetId="2" r:id="rId1"/>
  </sheets>
  <definedNames>
    <definedName name="_xlnm.Print_Area" localSheetId="0">'Weight of Yarn'!$A$1:$N$22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H38" i="2" s="1"/>
  <c r="J38" i="2" s="1"/>
  <c r="G37" i="2"/>
  <c r="F37" i="2"/>
  <c r="H37" i="2" s="1"/>
  <c r="J37" i="2" s="1"/>
  <c r="G36" i="2"/>
  <c r="F36" i="2"/>
  <c r="H36" i="2" s="1"/>
  <c r="J36" i="2" s="1"/>
  <c r="G35" i="2"/>
  <c r="F35" i="2"/>
  <c r="H35" i="2" s="1"/>
  <c r="J35" i="2" s="1"/>
  <c r="G30" i="2"/>
  <c r="F30" i="2"/>
  <c r="H30" i="2" s="1"/>
  <c r="J30" i="2" s="1"/>
  <c r="G29" i="2"/>
  <c r="F29" i="2"/>
  <c r="H29" i="2" s="1"/>
  <c r="J29" i="2" s="1"/>
  <c r="G28" i="2"/>
  <c r="F28" i="2"/>
  <c r="H28" i="2" s="1"/>
  <c r="J28" i="2" s="1"/>
  <c r="G27" i="2"/>
  <c r="F27" i="2"/>
  <c r="H27" i="2" s="1"/>
  <c r="J27" i="2" s="1"/>
  <c r="G22" i="2"/>
  <c r="F22" i="2"/>
  <c r="H22" i="2" s="1"/>
  <c r="J22" i="2" s="1"/>
  <c r="G21" i="2"/>
  <c r="F21" i="2"/>
  <c r="H21" i="2" s="1"/>
  <c r="J21" i="2" s="1"/>
  <c r="G20" i="2"/>
  <c r="F20" i="2"/>
  <c r="H20" i="2" s="1"/>
  <c r="J20" i="2" s="1"/>
  <c r="G19" i="2"/>
  <c r="F19" i="2"/>
  <c r="H19" i="2" s="1"/>
  <c r="J19" i="2" s="1"/>
  <c r="F14" i="2"/>
  <c r="G14" i="2"/>
  <c r="F13" i="2"/>
  <c r="G13" i="2"/>
  <c r="F12" i="2"/>
  <c r="G12" i="2"/>
  <c r="F11" i="2"/>
  <c r="M35" i="2" l="1"/>
  <c r="K35" i="2"/>
  <c r="N35" i="2" s="1"/>
  <c r="M37" i="2"/>
  <c r="K37" i="2"/>
  <c r="N37" i="2" s="1"/>
  <c r="K36" i="2"/>
  <c r="N36" i="2" s="1"/>
  <c r="M36" i="2"/>
  <c r="K38" i="2"/>
  <c r="N38" i="2" s="1"/>
  <c r="M38" i="2"/>
  <c r="M27" i="2"/>
  <c r="K27" i="2"/>
  <c r="N27" i="2" s="1"/>
  <c r="M29" i="2"/>
  <c r="K29" i="2"/>
  <c r="N29" i="2" s="1"/>
  <c r="K28" i="2"/>
  <c r="N28" i="2" s="1"/>
  <c r="M28" i="2"/>
  <c r="M30" i="2"/>
  <c r="K30" i="2"/>
  <c r="N30" i="2" s="1"/>
  <c r="M19" i="2"/>
  <c r="K19" i="2"/>
  <c r="N19" i="2" s="1"/>
  <c r="M21" i="2"/>
  <c r="K21" i="2"/>
  <c r="N21" i="2" s="1"/>
  <c r="K20" i="2"/>
  <c r="N20" i="2" s="1"/>
  <c r="M20" i="2"/>
  <c r="M22" i="2"/>
  <c r="K22" i="2"/>
  <c r="N22" i="2" s="1"/>
  <c r="H12" i="2"/>
  <c r="J12" i="2" s="1"/>
  <c r="M12" i="2" s="1"/>
  <c r="H14" i="2"/>
  <c r="J14" i="2" s="1"/>
  <c r="M14" i="2" s="1"/>
  <c r="H11" i="2"/>
  <c r="J11" i="2" s="1"/>
  <c r="M11" i="2" s="1"/>
  <c r="G11" i="2"/>
  <c r="H13" i="2"/>
  <c r="J13" i="2" s="1"/>
  <c r="M13" i="2" s="1"/>
  <c r="K12" i="2" l="1"/>
  <c r="K14" i="2"/>
  <c r="N14" i="2" s="1"/>
  <c r="K13" i="2"/>
  <c r="K11" i="2"/>
  <c r="N11" i="2" s="1"/>
  <c r="N13" i="2" l="1"/>
  <c r="N12" i="2"/>
</calcChain>
</file>

<file path=xl/sharedStrings.xml><?xml version="1.0" encoding="utf-8"?>
<sst xmlns="http://schemas.openxmlformats.org/spreadsheetml/2006/main" count="90" uniqueCount="21">
  <si>
    <t>Yarn Weight</t>
  </si>
  <si>
    <t>Swatch Width</t>
  </si>
  <si>
    <t>Swatch Length</t>
  </si>
  <si>
    <t>Swatch Weight</t>
  </si>
  <si>
    <t>Grams per Square Inch</t>
  </si>
  <si>
    <t>Yards Per Square Inch</t>
  </si>
  <si>
    <t>Sample Sweater Square Area</t>
  </si>
  <si>
    <t>Total Yards required</t>
  </si>
  <si>
    <t>Fingering</t>
  </si>
  <si>
    <t>Sport</t>
  </si>
  <si>
    <t>Worsted</t>
  </si>
  <si>
    <t>Bulky</t>
  </si>
  <si>
    <t>Total Swatch Square Area</t>
  </si>
  <si>
    <t>In 50g Skeins</t>
  </si>
  <si>
    <t>Swatch Yards</t>
  </si>
  <si>
    <t>Percentage Yards as compared to original</t>
  </si>
  <si>
    <t>Percentage skeins as compared to original</t>
  </si>
  <si>
    <t>Sample - Input Your Info in the Blank Boxes</t>
  </si>
  <si>
    <t>Example of MY Fingering Weight Sweater Yardage Numbers</t>
  </si>
  <si>
    <t>Swatch Yards (adjust the yards per skein based on your ball band)</t>
  </si>
  <si>
    <t>Project Sample Square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</si>
</sst>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ptos Narrow"/>
      <family val="2"/>
      <scheme val="minor"/>
    </font>
    <font>
      <sz val="12"/>
      <color theme="1"/>
      <name val="Gotham-Book"/>
    </font>
    <font>
      <b/>
      <sz val="12"/>
      <color theme="1"/>
      <name val="Gotham-Book"/>
    </font>
    <font>
      <b/>
      <sz val="18"/>
      <color theme="1"/>
      <name val="Gotham-Book"/>
    </font>
    <font>
      <b/>
      <sz val="12"/>
      <color rgb="FFFF0000"/>
      <name val="Gotham-Boo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E707-AF41-5E47-873B-CA5EA5839707}">
  <sheetPr>
    <pageSetUpPr fitToPage="1"/>
  </sheetPr>
  <dimension ref="A1:N38"/>
  <sheetViews>
    <sheetView tabSelected="1" workbookViewId="0">
      <selection activeCell="F34" sqref="F34"/>
    </sheetView>
  </sheetViews>
  <sheetFormatPr baseColWidth="10" defaultRowHeight="15"/>
  <cols>
    <col min="1" max="14" width="14.33203125" style="2" customWidth="1"/>
    <col min="15" max="16384" width="10.83203125" style="2"/>
  </cols>
  <sheetData>
    <row r="1" spans="1:14" ht="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64">
      <c r="A2" s="3" t="s">
        <v>0</v>
      </c>
      <c r="B2" s="3" t="s">
        <v>1</v>
      </c>
      <c r="C2" s="3" t="s">
        <v>2</v>
      </c>
      <c r="D2" s="3" t="s">
        <v>12</v>
      </c>
      <c r="E2" s="3" t="s">
        <v>3</v>
      </c>
      <c r="F2" s="3" t="s">
        <v>14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13</v>
      </c>
      <c r="M2" s="3" t="s">
        <v>15</v>
      </c>
      <c r="N2" s="3" t="s">
        <v>16</v>
      </c>
    </row>
    <row r="3" spans="1:14">
      <c r="A3" s="4" t="s">
        <v>8</v>
      </c>
      <c r="B3" s="2">
        <v>4.625</v>
      </c>
      <c r="C3" s="2">
        <v>4.875</v>
      </c>
      <c r="D3" s="2">
        <v>22.546875</v>
      </c>
      <c r="E3" s="2">
        <v>8</v>
      </c>
      <c r="F3" s="2">
        <v>32</v>
      </c>
      <c r="G3" s="2">
        <v>0.35481635481635482</v>
      </c>
      <c r="H3" s="2">
        <v>1.4192654192654193</v>
      </c>
      <c r="I3" s="2">
        <v>1438</v>
      </c>
      <c r="J3" s="2">
        <v>2040.9036729036729</v>
      </c>
      <c r="K3" s="2">
        <v>11</v>
      </c>
      <c r="M3" s="2">
        <v>100</v>
      </c>
      <c r="N3" s="2">
        <v>100</v>
      </c>
    </row>
    <row r="4" spans="1:14">
      <c r="A4" s="4" t="s">
        <v>9</v>
      </c>
      <c r="B4" s="2">
        <v>4.75</v>
      </c>
      <c r="C4" s="2">
        <v>4.75</v>
      </c>
      <c r="D4" s="2">
        <v>22.5625</v>
      </c>
      <c r="E4" s="2">
        <v>9</v>
      </c>
      <c r="F4" s="2">
        <v>26.099999999999998</v>
      </c>
      <c r="G4" s="2">
        <v>0.39889196675900279</v>
      </c>
      <c r="H4" s="2">
        <v>1.1567867036011079</v>
      </c>
      <c r="I4" s="2">
        <v>1438</v>
      </c>
      <c r="J4" s="2">
        <v>1663.4592797783932</v>
      </c>
      <c r="K4" s="2">
        <v>12</v>
      </c>
      <c r="M4" s="2">
        <v>82</v>
      </c>
      <c r="N4" s="2">
        <v>109</v>
      </c>
    </row>
    <row r="5" spans="1:14">
      <c r="A5" s="4" t="s">
        <v>10</v>
      </c>
      <c r="B5" s="2">
        <v>5.5</v>
      </c>
      <c r="C5" s="2">
        <v>5.25</v>
      </c>
      <c r="D5" s="2">
        <v>28.875</v>
      </c>
      <c r="E5" s="2">
        <v>13</v>
      </c>
      <c r="F5" s="2">
        <v>24.7</v>
      </c>
      <c r="G5" s="2">
        <v>0.45021645021645024</v>
      </c>
      <c r="H5" s="2">
        <v>0.8554112554112554</v>
      </c>
      <c r="I5" s="2">
        <v>1438</v>
      </c>
      <c r="J5" s="2">
        <v>1230.0813852813853</v>
      </c>
      <c r="K5" s="2">
        <v>13</v>
      </c>
      <c r="M5" s="2">
        <v>60</v>
      </c>
      <c r="N5" s="2">
        <v>118</v>
      </c>
    </row>
    <row r="6" spans="1:14">
      <c r="A6" s="4" t="s">
        <v>11</v>
      </c>
      <c r="B6" s="2">
        <v>5.375</v>
      </c>
      <c r="C6" s="2">
        <v>5.125</v>
      </c>
      <c r="D6" s="2">
        <v>27.546875</v>
      </c>
      <c r="E6" s="2">
        <v>15</v>
      </c>
      <c r="F6" s="2">
        <v>19.8</v>
      </c>
      <c r="G6" s="2">
        <v>0.54452637549631311</v>
      </c>
      <c r="H6" s="2">
        <v>0.71877481565513335</v>
      </c>
      <c r="I6" s="2">
        <v>1438</v>
      </c>
      <c r="J6" s="2">
        <v>1033.5981849120817</v>
      </c>
      <c r="K6" s="2">
        <v>16</v>
      </c>
      <c r="M6" s="2">
        <v>51</v>
      </c>
      <c r="N6" s="2">
        <v>145</v>
      </c>
    </row>
    <row r="9" spans="1:14" ht="25">
      <c r="A9" s="1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3" customFormat="1" ht="112">
      <c r="A10" s="3" t="s">
        <v>0</v>
      </c>
      <c r="B10" s="3" t="s">
        <v>1</v>
      </c>
      <c r="C10" s="3" t="s">
        <v>2</v>
      </c>
      <c r="D10" s="3" t="s">
        <v>12</v>
      </c>
      <c r="E10" s="3" t="s">
        <v>3</v>
      </c>
      <c r="F10" s="5" t="s">
        <v>19</v>
      </c>
      <c r="G10" s="3" t="s">
        <v>4</v>
      </c>
      <c r="H10" s="3" t="s">
        <v>5</v>
      </c>
      <c r="I10" s="3" t="s">
        <v>20</v>
      </c>
      <c r="J10" s="3" t="s">
        <v>7</v>
      </c>
      <c r="K10" s="3" t="s">
        <v>13</v>
      </c>
      <c r="M10" s="3" t="s">
        <v>15</v>
      </c>
      <c r="N10" s="3" t="s">
        <v>16</v>
      </c>
    </row>
    <row r="11" spans="1:14">
      <c r="A11" s="4" t="s">
        <v>8</v>
      </c>
      <c r="F11" s="2">
        <f>(E11/50)*200</f>
        <v>0</v>
      </c>
      <c r="G11" s="2" t="e">
        <f>E11/D11</f>
        <v>#DIV/0!</v>
      </c>
      <c r="H11" s="2" t="e">
        <f>F11/D11</f>
        <v>#DIV/0!</v>
      </c>
      <c r="J11" s="2" t="e">
        <f>I11*H11</f>
        <v>#DIV/0!</v>
      </c>
      <c r="K11" s="2" t="e">
        <f>ROUNDUP(J11/200,0)</f>
        <v>#DIV/0!</v>
      </c>
      <c r="M11" s="2" t="e">
        <f>ROUND((J11/$J$11)*100,0)</f>
        <v>#DIV/0!</v>
      </c>
      <c r="N11" s="2" t="e">
        <f>ROUND((K11/$K$11)*100,0)</f>
        <v>#DIV/0!</v>
      </c>
    </row>
    <row r="12" spans="1:14">
      <c r="A12" s="4" t="s">
        <v>9</v>
      </c>
      <c r="F12" s="2">
        <f>(E12/50)*145</f>
        <v>0</v>
      </c>
      <c r="G12" s="2" t="e">
        <f>E12/D12</f>
        <v>#DIV/0!</v>
      </c>
      <c r="H12" s="2" t="e">
        <f>F12/D12</f>
        <v>#DIV/0!</v>
      </c>
      <c r="J12" s="2" t="e">
        <f>I12*H12</f>
        <v>#DIV/0!</v>
      </c>
      <c r="K12" s="2" t="e">
        <f>ROUNDUP(J12/145,0)</f>
        <v>#DIV/0!</v>
      </c>
      <c r="M12" s="2" t="e">
        <f t="shared" ref="M12:M14" si="0">ROUND((J12/$J$11)*100,0)</f>
        <v>#DIV/0!</v>
      </c>
      <c r="N12" s="2" t="e">
        <f t="shared" ref="N12:N14" si="1">ROUND((K12/$K$11)*100,0)</f>
        <v>#DIV/0!</v>
      </c>
    </row>
    <row r="13" spans="1:14">
      <c r="A13" s="4" t="s">
        <v>10</v>
      </c>
      <c r="F13" s="2">
        <f>(E13/50)*95</f>
        <v>0</v>
      </c>
      <c r="G13" s="2" t="e">
        <f>E13/D13</f>
        <v>#DIV/0!</v>
      </c>
      <c r="H13" s="2" t="e">
        <f>F13/D13</f>
        <v>#DIV/0!</v>
      </c>
      <c r="J13" s="2" t="e">
        <f>I13*H13</f>
        <v>#DIV/0!</v>
      </c>
      <c r="K13" s="2" t="e">
        <f>ROUNDUP(J13/95,0)</f>
        <v>#DIV/0!</v>
      </c>
      <c r="M13" s="2" t="e">
        <f t="shared" si="0"/>
        <v>#DIV/0!</v>
      </c>
      <c r="N13" s="2" t="e">
        <f t="shared" si="1"/>
        <v>#DIV/0!</v>
      </c>
    </row>
    <row r="14" spans="1:14">
      <c r="A14" s="4" t="s">
        <v>11</v>
      </c>
      <c r="F14" s="2">
        <f>(E14/100)*132</f>
        <v>0</v>
      </c>
      <c r="G14" s="2" t="e">
        <f>E14/D14</f>
        <v>#DIV/0!</v>
      </c>
      <c r="H14" s="2" t="e">
        <f>F14/D14</f>
        <v>#DIV/0!</v>
      </c>
      <c r="J14" s="2" t="e">
        <f>I14*H14</f>
        <v>#DIV/0!</v>
      </c>
      <c r="K14" s="2" t="e">
        <f>ROUNDUP((J14/132)*2,0)</f>
        <v>#DIV/0!</v>
      </c>
      <c r="M14" s="2" t="e">
        <f t="shared" si="0"/>
        <v>#DIV/0!</v>
      </c>
      <c r="N14" s="2" t="e">
        <f t="shared" si="1"/>
        <v>#DIV/0!</v>
      </c>
    </row>
    <row r="17" spans="1:14" ht="25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3" customFormat="1" ht="112">
      <c r="A18" s="3" t="s">
        <v>0</v>
      </c>
      <c r="B18" s="3" t="s">
        <v>1</v>
      </c>
      <c r="C18" s="3" t="s">
        <v>2</v>
      </c>
      <c r="D18" s="3" t="s">
        <v>12</v>
      </c>
      <c r="E18" s="3" t="s">
        <v>3</v>
      </c>
      <c r="F18" s="5" t="s">
        <v>19</v>
      </c>
      <c r="G18" s="3" t="s">
        <v>4</v>
      </c>
      <c r="H18" s="3" t="s">
        <v>5</v>
      </c>
      <c r="I18" s="3" t="s">
        <v>20</v>
      </c>
      <c r="J18" s="3" t="s">
        <v>7</v>
      </c>
      <c r="K18" s="3" t="s">
        <v>13</v>
      </c>
      <c r="M18" s="3" t="s">
        <v>15</v>
      </c>
      <c r="N18" s="3" t="s">
        <v>16</v>
      </c>
    </row>
    <row r="19" spans="1:14">
      <c r="A19" s="4" t="s">
        <v>8</v>
      </c>
      <c r="F19" s="2">
        <f>(E19/50)*200</f>
        <v>0</v>
      </c>
      <c r="G19" s="2" t="e">
        <f>E19/D19</f>
        <v>#DIV/0!</v>
      </c>
      <c r="H19" s="2" t="e">
        <f>F19/D19</f>
        <v>#DIV/0!</v>
      </c>
      <c r="J19" s="2" t="e">
        <f>I19*H19</f>
        <v>#DIV/0!</v>
      </c>
      <c r="K19" s="2" t="e">
        <f>ROUNDUP(J19/200,0)</f>
        <v>#DIV/0!</v>
      </c>
      <c r="M19" s="2" t="e">
        <f>ROUND((J19/$J$11)*100,0)</f>
        <v>#DIV/0!</v>
      </c>
      <c r="N19" s="2" t="e">
        <f>ROUND((K19/$K$11)*100,0)</f>
        <v>#DIV/0!</v>
      </c>
    </row>
    <row r="20" spans="1:14">
      <c r="A20" s="4" t="s">
        <v>9</v>
      </c>
      <c r="F20" s="2">
        <f>(E20/50)*145</f>
        <v>0</v>
      </c>
      <c r="G20" s="2" t="e">
        <f>E20/D20</f>
        <v>#DIV/0!</v>
      </c>
      <c r="H20" s="2" t="e">
        <f>F20/D20</f>
        <v>#DIV/0!</v>
      </c>
      <c r="J20" s="2" t="e">
        <f>I20*H20</f>
        <v>#DIV/0!</v>
      </c>
      <c r="K20" s="2" t="e">
        <f>ROUNDUP(J20/145,0)</f>
        <v>#DIV/0!</v>
      </c>
      <c r="M20" s="2" t="e">
        <f t="shared" ref="M20:M22" si="2">ROUND((J20/$J$11)*100,0)</f>
        <v>#DIV/0!</v>
      </c>
      <c r="N20" s="2" t="e">
        <f t="shared" ref="N20:N22" si="3">ROUND((K20/$K$11)*100,0)</f>
        <v>#DIV/0!</v>
      </c>
    </row>
    <row r="21" spans="1:14">
      <c r="A21" s="4" t="s">
        <v>10</v>
      </c>
      <c r="F21" s="2">
        <f>(E21/50)*95</f>
        <v>0</v>
      </c>
      <c r="G21" s="2" t="e">
        <f>E21/D21</f>
        <v>#DIV/0!</v>
      </c>
      <c r="H21" s="2" t="e">
        <f>F21/D21</f>
        <v>#DIV/0!</v>
      </c>
      <c r="J21" s="2" t="e">
        <f>I21*H21</f>
        <v>#DIV/0!</v>
      </c>
      <c r="K21" s="2" t="e">
        <f>ROUNDUP(J21/95,0)</f>
        <v>#DIV/0!</v>
      </c>
      <c r="M21" s="2" t="e">
        <f t="shared" si="2"/>
        <v>#DIV/0!</v>
      </c>
      <c r="N21" s="2" t="e">
        <f t="shared" si="3"/>
        <v>#DIV/0!</v>
      </c>
    </row>
    <row r="22" spans="1:14">
      <c r="A22" s="4" t="s">
        <v>11</v>
      </c>
      <c r="F22" s="2">
        <f>(E22/100)*132</f>
        <v>0</v>
      </c>
      <c r="G22" s="2" t="e">
        <f>E22/D22</f>
        <v>#DIV/0!</v>
      </c>
      <c r="H22" s="2" t="e">
        <f>F22/D22</f>
        <v>#DIV/0!</v>
      </c>
      <c r="J22" s="2" t="e">
        <f>I22*H22</f>
        <v>#DIV/0!</v>
      </c>
      <c r="K22" s="2" t="e">
        <f>ROUNDUP((J22/132)*2,0)</f>
        <v>#DIV/0!</v>
      </c>
      <c r="M22" s="2" t="e">
        <f t="shared" si="2"/>
        <v>#DIV/0!</v>
      </c>
      <c r="N22" s="2" t="e">
        <f t="shared" si="3"/>
        <v>#DIV/0!</v>
      </c>
    </row>
    <row r="25" spans="1:14" ht="25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3" customFormat="1" ht="112">
      <c r="A26" s="3" t="s">
        <v>0</v>
      </c>
      <c r="B26" s="3" t="s">
        <v>1</v>
      </c>
      <c r="C26" s="3" t="s">
        <v>2</v>
      </c>
      <c r="D26" s="3" t="s">
        <v>12</v>
      </c>
      <c r="E26" s="3" t="s">
        <v>3</v>
      </c>
      <c r="F26" s="5" t="s">
        <v>19</v>
      </c>
      <c r="G26" s="3" t="s">
        <v>4</v>
      </c>
      <c r="H26" s="3" t="s">
        <v>5</v>
      </c>
      <c r="I26" s="3" t="s">
        <v>20</v>
      </c>
      <c r="J26" s="3" t="s">
        <v>7</v>
      </c>
      <c r="K26" s="3" t="s">
        <v>13</v>
      </c>
      <c r="M26" s="3" t="s">
        <v>15</v>
      </c>
      <c r="N26" s="3" t="s">
        <v>16</v>
      </c>
    </row>
    <row r="27" spans="1:14">
      <c r="A27" s="4" t="s">
        <v>8</v>
      </c>
      <c r="F27" s="2">
        <f>(E27/50)*200</f>
        <v>0</v>
      </c>
      <c r="G27" s="2" t="e">
        <f>E27/D27</f>
        <v>#DIV/0!</v>
      </c>
      <c r="H27" s="2" t="e">
        <f>F27/D27</f>
        <v>#DIV/0!</v>
      </c>
      <c r="J27" s="2" t="e">
        <f>I27*H27</f>
        <v>#DIV/0!</v>
      </c>
      <c r="K27" s="2" t="e">
        <f>ROUNDUP(J27/200,0)</f>
        <v>#DIV/0!</v>
      </c>
      <c r="M27" s="2" t="e">
        <f>ROUND((J27/$J$11)*100,0)</f>
        <v>#DIV/0!</v>
      </c>
      <c r="N27" s="2" t="e">
        <f>ROUND((K27/$K$11)*100,0)</f>
        <v>#DIV/0!</v>
      </c>
    </row>
    <row r="28" spans="1:14">
      <c r="A28" s="4" t="s">
        <v>9</v>
      </c>
      <c r="F28" s="2">
        <f>(E28/50)*145</f>
        <v>0</v>
      </c>
      <c r="G28" s="2" t="e">
        <f>E28/D28</f>
        <v>#DIV/0!</v>
      </c>
      <c r="H28" s="2" t="e">
        <f>F28/D28</f>
        <v>#DIV/0!</v>
      </c>
      <c r="J28" s="2" t="e">
        <f>I28*H28</f>
        <v>#DIV/0!</v>
      </c>
      <c r="K28" s="2" t="e">
        <f>ROUNDUP(J28/145,0)</f>
        <v>#DIV/0!</v>
      </c>
      <c r="M28" s="2" t="e">
        <f t="shared" ref="M28:M30" si="4">ROUND((J28/$J$11)*100,0)</f>
        <v>#DIV/0!</v>
      </c>
      <c r="N28" s="2" t="e">
        <f t="shared" ref="N28:N30" si="5">ROUND((K28/$K$11)*100,0)</f>
        <v>#DIV/0!</v>
      </c>
    </row>
    <row r="29" spans="1:14">
      <c r="A29" s="4" t="s">
        <v>10</v>
      </c>
      <c r="F29" s="2">
        <f>(E29/50)*95</f>
        <v>0</v>
      </c>
      <c r="G29" s="2" t="e">
        <f>E29/D29</f>
        <v>#DIV/0!</v>
      </c>
      <c r="H29" s="2" t="e">
        <f>F29/D29</f>
        <v>#DIV/0!</v>
      </c>
      <c r="J29" s="2" t="e">
        <f>I29*H29</f>
        <v>#DIV/0!</v>
      </c>
      <c r="K29" s="2" t="e">
        <f>ROUNDUP(J29/95,0)</f>
        <v>#DIV/0!</v>
      </c>
      <c r="M29" s="2" t="e">
        <f t="shared" si="4"/>
        <v>#DIV/0!</v>
      </c>
      <c r="N29" s="2" t="e">
        <f t="shared" si="5"/>
        <v>#DIV/0!</v>
      </c>
    </row>
    <row r="30" spans="1:14">
      <c r="A30" s="4" t="s">
        <v>11</v>
      </c>
      <c r="F30" s="2">
        <f>(E30/100)*132</f>
        <v>0</v>
      </c>
      <c r="G30" s="2" t="e">
        <f>E30/D30</f>
        <v>#DIV/0!</v>
      </c>
      <c r="H30" s="2" t="e">
        <f>F30/D30</f>
        <v>#DIV/0!</v>
      </c>
      <c r="J30" s="2" t="e">
        <f>I30*H30</f>
        <v>#DIV/0!</v>
      </c>
      <c r="K30" s="2" t="e">
        <f>ROUNDUP((J30/132)*2,0)</f>
        <v>#DIV/0!</v>
      </c>
      <c r="M30" s="2" t="e">
        <f t="shared" si="4"/>
        <v>#DIV/0!</v>
      </c>
      <c r="N30" s="2" t="e">
        <f t="shared" si="5"/>
        <v>#DIV/0!</v>
      </c>
    </row>
    <row r="33" spans="1:14" ht="25">
      <c r="A33" s="1" t="s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 ht="112">
      <c r="A34" s="3" t="s">
        <v>0</v>
      </c>
      <c r="B34" s="3" t="s">
        <v>1</v>
      </c>
      <c r="C34" s="3" t="s">
        <v>2</v>
      </c>
      <c r="D34" s="3" t="s">
        <v>12</v>
      </c>
      <c r="E34" s="3" t="s">
        <v>3</v>
      </c>
      <c r="F34" s="5" t="s">
        <v>19</v>
      </c>
      <c r="G34" s="3" t="s">
        <v>4</v>
      </c>
      <c r="H34" s="3" t="s">
        <v>5</v>
      </c>
      <c r="I34" s="3" t="s">
        <v>20</v>
      </c>
      <c r="J34" s="3" t="s">
        <v>7</v>
      </c>
      <c r="K34" s="3" t="s">
        <v>13</v>
      </c>
      <c r="M34" s="3" t="s">
        <v>15</v>
      </c>
      <c r="N34" s="3" t="s">
        <v>16</v>
      </c>
    </row>
    <row r="35" spans="1:14">
      <c r="A35" s="4" t="s">
        <v>8</v>
      </c>
      <c r="F35" s="2">
        <f>(E35/50)*200</f>
        <v>0</v>
      </c>
      <c r="G35" s="2" t="e">
        <f>E35/D35</f>
        <v>#DIV/0!</v>
      </c>
      <c r="H35" s="2" t="e">
        <f>F35/D35</f>
        <v>#DIV/0!</v>
      </c>
      <c r="J35" s="2" t="e">
        <f>I35*H35</f>
        <v>#DIV/0!</v>
      </c>
      <c r="K35" s="2" t="e">
        <f>ROUNDUP(J35/200,0)</f>
        <v>#DIV/0!</v>
      </c>
      <c r="M35" s="2" t="e">
        <f>ROUND((J35/$J$11)*100,0)</f>
        <v>#DIV/0!</v>
      </c>
      <c r="N35" s="2" t="e">
        <f>ROUND((K35/$K$11)*100,0)</f>
        <v>#DIV/0!</v>
      </c>
    </row>
    <row r="36" spans="1:14">
      <c r="A36" s="4" t="s">
        <v>9</v>
      </c>
      <c r="F36" s="2">
        <f>(E36/50)*145</f>
        <v>0</v>
      </c>
      <c r="G36" s="2" t="e">
        <f>E36/D36</f>
        <v>#DIV/0!</v>
      </c>
      <c r="H36" s="2" t="e">
        <f>F36/D36</f>
        <v>#DIV/0!</v>
      </c>
      <c r="J36" s="2" t="e">
        <f>I36*H36</f>
        <v>#DIV/0!</v>
      </c>
      <c r="K36" s="2" t="e">
        <f>ROUNDUP(J36/145,0)</f>
        <v>#DIV/0!</v>
      </c>
      <c r="M36" s="2" t="e">
        <f t="shared" ref="M36:M38" si="6">ROUND((J36/$J$11)*100,0)</f>
        <v>#DIV/0!</v>
      </c>
      <c r="N36" s="2" t="e">
        <f t="shared" ref="N36:N38" si="7">ROUND((K36/$K$11)*100,0)</f>
        <v>#DIV/0!</v>
      </c>
    </row>
    <row r="37" spans="1:14">
      <c r="A37" s="4" t="s">
        <v>10</v>
      </c>
      <c r="F37" s="2">
        <f>(E37/50)*95</f>
        <v>0</v>
      </c>
      <c r="G37" s="2" t="e">
        <f>E37/D37</f>
        <v>#DIV/0!</v>
      </c>
      <c r="H37" s="2" t="e">
        <f>F37/D37</f>
        <v>#DIV/0!</v>
      </c>
      <c r="J37" s="2" t="e">
        <f>I37*H37</f>
        <v>#DIV/0!</v>
      </c>
      <c r="K37" s="2" t="e">
        <f>ROUNDUP(J37/95,0)</f>
        <v>#DIV/0!</v>
      </c>
      <c r="M37" s="2" t="e">
        <f t="shared" si="6"/>
        <v>#DIV/0!</v>
      </c>
      <c r="N37" s="2" t="e">
        <f t="shared" si="7"/>
        <v>#DIV/0!</v>
      </c>
    </row>
    <row r="38" spans="1:14">
      <c r="A38" s="4" t="s">
        <v>11</v>
      </c>
      <c r="F38" s="2">
        <f>(E38/100)*132</f>
        <v>0</v>
      </c>
      <c r="G38" s="2" t="e">
        <f>E38/D38</f>
        <v>#DIV/0!</v>
      </c>
      <c r="H38" s="2" t="e">
        <f>F38/D38</f>
        <v>#DIV/0!</v>
      </c>
      <c r="J38" s="2" t="e">
        <f>I38*H38</f>
        <v>#DIV/0!</v>
      </c>
      <c r="K38" s="2" t="e">
        <f>ROUNDUP((J38/132)*2,0)</f>
        <v>#DIV/0!</v>
      </c>
      <c r="M38" s="2" t="e">
        <f t="shared" si="6"/>
        <v>#DIV/0!</v>
      </c>
      <c r="N38" s="2" t="e">
        <f t="shared" si="7"/>
        <v>#DIV/0!</v>
      </c>
    </row>
  </sheetData>
  <mergeCells count="5">
    <mergeCell ref="A1:N1"/>
    <mergeCell ref="A9:N9"/>
    <mergeCell ref="A17:N17"/>
    <mergeCell ref="A25:N25"/>
    <mergeCell ref="A33:N33"/>
  </mergeCells>
  <pageMargins left="0.7" right="0.7" top="0.75" bottom="0.75" header="0.3" footer="0.3"/>
  <pageSetup scale="5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Weight of Yarn</vt:lpstr>
      <vt:lpstr>'Weight of Yarn'!Print_Area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 Schmaltz</dc:creator>
  <cp:lastModifiedBy>Meaghan Schmaltz</cp:lastModifiedBy>
  <cp:lastPrinted>2024-04-05T16:12:21Z</cp:lastPrinted>
  <dcterms:created xsi:type="dcterms:W3CDTF">2024-04-02T17:34:43Z</dcterms:created>
  <dcterms:modified xsi:type="dcterms:W3CDTF">2024-04-05T18:45:02Z</dcterms:modified>
</cp:coreProperties>
</file>